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  <sheet name="Sheet5" sheetId="5" r:id="rId4"/>
  </sheets>
  <calcPr calcId="144525"/>
</workbook>
</file>

<file path=xl/sharedStrings.xml><?xml version="1.0" encoding="utf-8"?>
<sst xmlns="http://schemas.openxmlformats.org/spreadsheetml/2006/main" count="85">
  <si>
    <t>附件5</t>
  </si>
  <si>
    <t>2018年长治市健苗工程耳聋基因检测项目费用预算表</t>
  </si>
  <si>
    <t>单位：万元</t>
  </si>
  <si>
    <t>（1）新生儿耳聋基因检测36000人，每人份456.5元</t>
  </si>
  <si>
    <t>序号</t>
  </si>
  <si>
    <t>名称</t>
  </si>
  <si>
    <t>单位</t>
  </si>
  <si>
    <t>数量</t>
  </si>
  <si>
    <t>单价</t>
  </si>
  <si>
    <t>金额</t>
  </si>
  <si>
    <t>备注</t>
  </si>
  <si>
    <t>新生儿耳聋基因检测所需的试剂费用</t>
  </si>
  <si>
    <t>人份</t>
  </si>
  <si>
    <t>基金会捐赠7200人份试剂</t>
  </si>
  <si>
    <t>采血、检测等费用</t>
  </si>
  <si>
    <t>人次</t>
  </si>
  <si>
    <t>采血(15元/人份）；实验室（100元/人份）</t>
  </si>
  <si>
    <t>不可预见的实验耗材等</t>
  </si>
  <si>
    <t>新生儿基因检测BD一次性自动采血针</t>
  </si>
  <si>
    <t>支</t>
  </si>
  <si>
    <t>减少采血次数，减轻新生儿采血痛感，保证一次性采血量</t>
  </si>
  <si>
    <t>新生儿听力筛查</t>
  </si>
  <si>
    <t>人</t>
  </si>
  <si>
    <t>小计</t>
  </si>
  <si>
    <t>（2）新生儿耳聋基因检测实验质量控制</t>
  </si>
  <si>
    <t>新生儿耳聋基因检测室内质控品检测</t>
  </si>
  <si>
    <t>份</t>
  </si>
  <si>
    <t>新生儿耳聋基因检测室间质评质控品检测</t>
  </si>
  <si>
    <t>（3）新生儿耳聋基因检测阳性结果复核（测序）</t>
  </si>
  <si>
    <t>新生儿遗传性耳聋、基因突变携带者结果验证</t>
  </si>
  <si>
    <t>次</t>
  </si>
  <si>
    <t>新生儿SLC26A4基因突变结果验证</t>
  </si>
  <si>
    <t>-</t>
  </si>
  <si>
    <t>（4）新生儿耳聋基因检测所有阴性结果抽检</t>
  </si>
  <si>
    <t>新生儿耳聋基因检测阴性结果抽检</t>
  </si>
  <si>
    <t>所有阴性结果中随机抽取5%</t>
  </si>
  <si>
    <t>(5)耳聋基因耗材发放及标本特快邮寄费用</t>
  </si>
  <si>
    <t>耳聋基因耗材发放及标本特快邮寄费用</t>
  </si>
  <si>
    <t>年</t>
  </si>
  <si>
    <t>(6)健苗工程信息平台相关费用</t>
  </si>
  <si>
    <t>信息系统服务器托管费</t>
  </si>
  <si>
    <t>台/年</t>
  </si>
  <si>
    <t>软件维护费</t>
  </si>
  <si>
    <t>项目总合计</t>
  </si>
  <si>
    <t>备注：项目总合计1849.67万元，其中甲方捐赠172.8万元，乙方财政预算1676.87万元。</t>
  </si>
  <si>
    <t>附件6</t>
  </si>
  <si>
    <t>2018年长治市健苗工程耳聋基因检测项目配套设备费用预算表</t>
  </si>
  <si>
    <t>耳聋基因筛查结果复核（测序）配套设备</t>
  </si>
  <si>
    <t>GSP全自动新生儿疾病筛查技术平台</t>
  </si>
  <si>
    <t>台</t>
  </si>
  <si>
    <t>仪器日常保养及维护费用</t>
  </si>
  <si>
    <t>附件7</t>
  </si>
  <si>
    <t>2018年长治市健苗工程新生儿遗传代谢病检测项目费用预算表</t>
  </si>
  <si>
    <t>（1）新生儿遗传代谢病检测36000人，每人份315元</t>
  </si>
  <si>
    <t>新生儿遗传代谢病串联质谱分析检测诊断等费用</t>
  </si>
  <si>
    <t>甲方捐赠</t>
  </si>
  <si>
    <t>采血、管理、基因分析及不可预见的实验耗材等费用</t>
  </si>
  <si>
    <t>采血、管理(15元/人份）；基因分析及不可预见的实验耗材（100元/人份）</t>
  </si>
  <si>
    <t>备注：项目总合计1134万元，其中甲方捐赠720.00万元，乙方财政预算414万元。</t>
  </si>
  <si>
    <t>附件8</t>
  </si>
  <si>
    <t>2018年度长治市各县（市、区）健苗工程受益人数与筹资额分配表</t>
  </si>
  <si>
    <t>县（市区）</t>
  </si>
  <si>
    <t>人口数（2014年数据）</t>
  </si>
  <si>
    <t>项目受益人数分配</t>
  </si>
  <si>
    <t>市级财政筹资额（万元）</t>
  </si>
  <si>
    <t>县级财政人均配套标准（元）</t>
  </si>
  <si>
    <t>县级财政筹资额（万元）</t>
  </si>
  <si>
    <t>资金总计（万元）</t>
  </si>
  <si>
    <t>预计新生儿筛查数</t>
  </si>
  <si>
    <t>全市</t>
  </si>
  <si>
    <t>城区</t>
  </si>
  <si>
    <t>高新区</t>
  </si>
  <si>
    <t>郊区</t>
  </si>
  <si>
    <t>长治县</t>
  </si>
  <si>
    <t>长子县</t>
  </si>
  <si>
    <t>平顺县</t>
  </si>
  <si>
    <t>黎城县</t>
  </si>
  <si>
    <t>襄垣县</t>
  </si>
  <si>
    <t>屯留县</t>
  </si>
  <si>
    <t>壶关县</t>
  </si>
  <si>
    <t>武乡县</t>
  </si>
  <si>
    <t>沁县</t>
  </si>
  <si>
    <t>沁源县</t>
  </si>
  <si>
    <t>潞城</t>
  </si>
  <si>
    <t>备注：以上数据参照2017年度长治市各县（市区）健苗工程受益人数与筹资额分配表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</si>
</sst>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00_);[Red]\(0.00000\)"/>
    <numFmt numFmtId="177" formatCode="0_ "/>
    <numFmt numFmtId="178" formatCode="0_);[Red]\(0\)"/>
    <numFmt numFmtId="179" formatCode="_-* #,##0.00000_-;\-* #,##0.00000_-;_-* &quot;-&quot;?????_-;_-@_-"/>
    <numFmt numFmtId="180" formatCode="0.0_ "/>
    <numFmt numFmtId="181" formatCode="_ * #,##0_ ;_ * \-#,##0_ ;_ * &quot;-&quot;??_ ;_ @_ "/>
    <numFmt numFmtId="182" formatCode="_-* #,##0.00_-;\-* #,##0.00_-;_-* &quot;-&quot;??_-;_-@_-"/>
    <numFmt numFmtId="183" formatCode="0.00_ "/>
    <numFmt numFmtId="184" formatCode="0.00_);[Red]\(0.00\)"/>
    <numFmt numFmtId="185" formatCode="#,##0.0000_ "/>
    <numFmt numFmtId="186" formatCode="0.0000_);[Red]\(0.0000\)"/>
  </numFmts>
  <fonts count="37">
    <font>
      <sz val="11"/>
      <color theme="1"/>
      <name val="宋体"/>
      <charset val="134"/>
      <scheme val="minor"/>
    </font>
    <font>
      <sz val="16"/>
      <color rgb="FF000000"/>
      <name val="方正黑体简体"/>
      <charset val="134"/>
    </font>
    <font>
      <sz val="20"/>
      <color rgb="FF000000"/>
      <name val="方正小标宋简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name val="方正黑体简体"/>
      <charset val="134"/>
    </font>
    <font>
      <sz val="20"/>
      <name val="方正小标宋简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2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3" fillId="15" borderId="12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34" fillId="26" borderId="13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9" fontId="4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" fillId="0" borderId="0" xfId="49" applyFont="1" applyBorder="1" applyAlignment="1">
      <alignment horizontal="left" vertical="center"/>
    </xf>
    <xf numFmtId="0" fontId="2" fillId="0" borderId="0" xfId="49" applyFont="1" applyBorder="1" applyAlignment="1">
      <alignment horizontal="center" vertical="center"/>
    </xf>
    <xf numFmtId="0" fontId="3" fillId="0" borderId="0" xfId="49" applyFont="1" applyBorder="1" applyAlignment="1">
      <alignment horizontal="center" vertical="center"/>
    </xf>
    <xf numFmtId="0" fontId="4" fillId="0" borderId="1" xfId="50" applyNumberFormat="1" applyFill="1" applyBorder="1" applyAlignment="1">
      <alignment horizontal="center" vertical="center" wrapText="1"/>
    </xf>
    <xf numFmtId="180" fontId="0" fillId="0" borderId="1" xfId="50" applyNumberFormat="1" applyFont="1" applyFill="1" applyBorder="1" applyAlignment="1">
      <alignment horizontal="center" vertical="center" wrapText="1"/>
    </xf>
    <xf numFmtId="178" fontId="4" fillId="0" borderId="1" xfId="50" applyNumberFormat="1" applyFill="1" applyBorder="1" applyAlignment="1">
      <alignment horizontal="center" vertical="center" wrapText="1"/>
    </xf>
    <xf numFmtId="180" fontId="4" fillId="0" borderId="1" xfId="50" applyNumberFormat="1" applyFill="1" applyBorder="1" applyAlignment="1">
      <alignment horizontal="center" vertical="center" wrapText="1"/>
    </xf>
    <xf numFmtId="183" fontId="0" fillId="0" borderId="1" xfId="50" applyNumberFormat="1" applyFont="1" applyFill="1" applyBorder="1" applyAlignment="1">
      <alignment horizontal="center" vertical="center" wrapText="1"/>
    </xf>
    <xf numFmtId="177" fontId="0" fillId="0" borderId="1" xfId="50" applyNumberFormat="1" applyFont="1" applyFill="1" applyBorder="1" applyAlignment="1">
      <alignment horizontal="center" vertical="center" wrapText="1"/>
    </xf>
    <xf numFmtId="0" fontId="0" fillId="0" borderId="1" xfId="50" applyNumberFormat="1" applyFont="1" applyFill="1" applyBorder="1" applyAlignment="1">
      <alignment horizontal="center" vertical="center" wrapText="1"/>
    </xf>
    <xf numFmtId="183" fontId="4" fillId="0" borderId="1" xfId="50" applyNumberFormat="1" applyFont="1" applyFill="1" applyBorder="1" applyAlignment="1">
      <alignment horizontal="center" vertical="center" wrapText="1"/>
    </xf>
    <xf numFmtId="177" fontId="4" fillId="0" borderId="1" xfId="50" applyNumberFormat="1" applyFont="1" applyFill="1" applyBorder="1" applyAlignment="1">
      <alignment horizontal="center" vertical="center" wrapText="1"/>
    </xf>
    <xf numFmtId="0" fontId="4" fillId="0" borderId="2" xfId="50" applyNumberFormat="1" applyFill="1" applyBorder="1" applyAlignment="1">
      <alignment horizontal="center" vertical="center" wrapText="1"/>
    </xf>
    <xf numFmtId="183" fontId="4" fillId="0" borderId="2" xfId="50" applyNumberFormat="1" applyFont="1" applyFill="1" applyBorder="1" applyAlignment="1">
      <alignment horizontal="center" vertical="center" wrapText="1"/>
    </xf>
    <xf numFmtId="177" fontId="4" fillId="0" borderId="2" xfId="50" applyNumberFormat="1" applyFont="1" applyFill="1" applyBorder="1" applyAlignment="1">
      <alignment horizontal="center" vertical="center" wrapText="1"/>
    </xf>
    <xf numFmtId="0" fontId="0" fillId="0" borderId="3" xfId="50" applyNumberFormat="1" applyFont="1" applyFill="1" applyBorder="1" applyAlignment="1">
      <alignment horizontal="left" vertical="center" wrapText="1"/>
    </xf>
    <xf numFmtId="0" fontId="4" fillId="0" borderId="3" xfId="50" applyNumberFormat="1" applyFill="1" applyBorder="1" applyAlignment="1">
      <alignment horizontal="left" vertical="center" wrapText="1"/>
    </xf>
    <xf numFmtId="180" fontId="4" fillId="0" borderId="3" xfId="50" applyNumberFormat="1" applyFill="1" applyBorder="1" applyAlignment="1">
      <alignment horizontal="left" vertical="center" wrapText="1"/>
    </xf>
    <xf numFmtId="0" fontId="5" fillId="0" borderId="0" xfId="49" applyFont="1" applyBorder="1">
      <alignment vertical="center"/>
    </xf>
    <xf numFmtId="0" fontId="6" fillId="0" borderId="0" xfId="49" applyFont="1" applyBorder="1" applyAlignment="1">
      <alignment horizontal="center" vertical="center"/>
    </xf>
    <xf numFmtId="0" fontId="7" fillId="0" borderId="0" xfId="49" applyFont="1" applyBorder="1" applyAlignment="1">
      <alignment horizontal="center" vertical="center"/>
    </xf>
    <xf numFmtId="0" fontId="7" fillId="0" borderId="0" xfId="49" applyFont="1" applyBorder="1">
      <alignment vertical="center"/>
    </xf>
    <xf numFmtId="0" fontId="8" fillId="0" borderId="0" xfId="49" applyFont="1" applyBorder="1" applyAlignment="1">
      <alignment horizontal="center" vertical="center"/>
    </xf>
    <xf numFmtId="0" fontId="9" fillId="0" borderId="0" xfId="49" applyFont="1" applyBorder="1">
      <alignment vertical="center"/>
    </xf>
    <xf numFmtId="0" fontId="9" fillId="0" borderId="0" xfId="49" applyFont="1" applyBorder="1" applyAlignment="1">
      <alignment horizontal="center" vertical="center"/>
    </xf>
    <xf numFmtId="0" fontId="10" fillId="0" borderId="0" xfId="49" applyFont="1" applyBorder="1" applyAlignment="1">
      <alignment horizontal="center" vertical="center"/>
    </xf>
    <xf numFmtId="0" fontId="11" fillId="0" borderId="0" xfId="49" applyFont="1" applyBorder="1" applyAlignment="1">
      <alignment horizontal="center" vertical="center"/>
    </xf>
    <xf numFmtId="0" fontId="11" fillId="0" borderId="0" xfId="49" applyFont="1" applyBorder="1">
      <alignment vertical="center"/>
    </xf>
    <xf numFmtId="0" fontId="12" fillId="0" borderId="0" xfId="49" applyFont="1" applyBorder="1" applyAlignment="1">
      <alignment vertical="center"/>
    </xf>
    <xf numFmtId="0" fontId="11" fillId="0" borderId="0" xfId="49" applyFont="1" applyBorder="1" applyAlignment="1">
      <alignment horizontal="right" vertical="center"/>
    </xf>
    <xf numFmtId="0" fontId="11" fillId="0" borderId="1" xfId="49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181" fontId="11" fillId="0" borderId="1" xfId="51" applyNumberFormat="1" applyFont="1" applyBorder="1" applyAlignment="1">
      <alignment horizontal="center" vertical="center" wrapText="1"/>
    </xf>
    <xf numFmtId="176" fontId="11" fillId="0" borderId="1" xfId="51" applyNumberFormat="1" applyFont="1" applyBorder="1" applyAlignment="1">
      <alignment horizontal="right" vertical="center"/>
    </xf>
    <xf numFmtId="184" fontId="11" fillId="0" borderId="1" xfId="51" applyNumberFormat="1" applyFont="1" applyBorder="1" applyAlignment="1">
      <alignment horizontal="right" vertical="center"/>
    </xf>
    <xf numFmtId="0" fontId="5" fillId="0" borderId="1" xfId="49" applyFont="1" applyBorder="1" applyAlignment="1">
      <alignment vertical="center" wrapText="1"/>
    </xf>
    <xf numFmtId="0" fontId="9" fillId="0" borderId="1" xfId="49" applyFont="1" applyBorder="1" applyAlignment="1">
      <alignment horizontal="left" vertical="center" wrapText="1"/>
    </xf>
    <xf numFmtId="0" fontId="11" fillId="0" borderId="1" xfId="49" applyFont="1" applyBorder="1" applyAlignment="1">
      <alignment vertical="center" wrapText="1"/>
    </xf>
    <xf numFmtId="0" fontId="11" fillId="0" borderId="1" xfId="49" applyFont="1" applyBorder="1" applyAlignment="1">
      <alignment horizontal="left" vertical="center" wrapText="1"/>
    </xf>
    <xf numFmtId="0" fontId="5" fillId="0" borderId="0" xfId="49" applyFont="1" applyAlignment="1">
      <alignment vertical="center" wrapText="1"/>
    </xf>
    <xf numFmtId="0" fontId="5" fillId="0" borderId="0" xfId="49" applyFont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13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83" fontId="5" fillId="0" borderId="1" xfId="8" applyNumberFormat="1" applyFont="1" applyBorder="1" applyAlignment="1">
      <alignment vertical="center" wrapText="1"/>
    </xf>
    <xf numFmtId="43" fontId="5" fillId="0" borderId="1" xfId="8" applyNumberFormat="1" applyFont="1" applyBorder="1" applyAlignment="1">
      <alignment horizontal="right" vertical="center" wrapText="1"/>
    </xf>
    <xf numFmtId="183" fontId="5" fillId="0" borderId="1" xfId="0" applyNumberFormat="1" applyFont="1" applyFill="1" applyBorder="1" applyAlignment="1">
      <alignment horizontal="right" vertical="center"/>
    </xf>
    <xf numFmtId="0" fontId="5" fillId="0" borderId="3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181" fontId="9" fillId="0" borderId="1" xfId="8" applyNumberFormat="1" applyFont="1" applyBorder="1" applyAlignment="1">
      <alignment horizontal="center" vertical="center" wrapText="1"/>
    </xf>
    <xf numFmtId="186" fontId="9" fillId="0" borderId="2" xfId="8" applyNumberFormat="1" applyFont="1" applyBorder="1" applyAlignment="1">
      <alignment horizontal="right" vertical="center"/>
    </xf>
    <xf numFmtId="43" fontId="9" fillId="0" borderId="1" xfId="8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186" fontId="9" fillId="0" borderId="4" xfId="8" applyNumberFormat="1" applyFont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186" fontId="7" fillId="0" borderId="1" xfId="8" applyNumberFormat="1" applyFont="1" applyBorder="1" applyAlignment="1">
      <alignment horizontal="right" vertical="center"/>
    </xf>
    <xf numFmtId="43" fontId="7" fillId="0" borderId="1" xfId="8" applyNumberFormat="1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8" applyNumberFormat="1" applyFont="1" applyBorder="1" applyAlignment="1">
      <alignment horizontal="right" vertical="center"/>
    </xf>
    <xf numFmtId="43" fontId="7" fillId="0" borderId="1" xfId="8" applyNumberFormat="1" applyFont="1" applyFill="1" applyBorder="1" applyAlignment="1">
      <alignment horizontal="left" vertical="center"/>
    </xf>
    <xf numFmtId="181" fontId="7" fillId="0" borderId="1" xfId="8" applyNumberFormat="1" applyFont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176" fontId="7" fillId="0" borderId="1" xfId="8" applyNumberFormat="1" applyFont="1" applyFill="1" applyBorder="1" applyAlignment="1">
      <alignment horizontal="right" vertical="center"/>
    </xf>
    <xf numFmtId="186" fontId="7" fillId="0" borderId="1" xfId="8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181" fontId="7" fillId="0" borderId="2" xfId="8" applyNumberFormat="1" applyFont="1" applyBorder="1" applyAlignment="1">
      <alignment horizontal="center" vertical="center" wrapText="1"/>
    </xf>
    <xf numFmtId="43" fontId="7" fillId="0" borderId="2" xfId="8" applyNumberFormat="1" applyFont="1" applyBorder="1" applyAlignment="1">
      <alignment horizontal="left" vertical="center"/>
    </xf>
    <xf numFmtId="43" fontId="8" fillId="0" borderId="2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7" fillId="0" borderId="1" xfId="0" applyFont="1" applyBorder="1">
      <alignment vertical="center"/>
    </xf>
    <xf numFmtId="43" fontId="7" fillId="0" borderId="1" xfId="8" applyNumberFormat="1" applyFont="1" applyBorder="1" applyAlignment="1">
      <alignment horizontal="center" vertical="center"/>
    </xf>
    <xf numFmtId="43" fontId="7" fillId="0" borderId="1" xfId="8" applyNumberFormat="1" applyFont="1" applyBorder="1" applyAlignment="1">
      <alignment vertical="center" wrapText="1"/>
    </xf>
    <xf numFmtId="43" fontId="7" fillId="0" borderId="1" xfId="8" applyNumberFormat="1" applyFont="1" applyBorder="1" applyAlignment="1">
      <alignment vertical="center"/>
    </xf>
    <xf numFmtId="43" fontId="7" fillId="0" borderId="0" xfId="0" applyNumberFormat="1" applyFont="1" applyBorder="1" applyAlignment="1">
      <alignment horizontal="center" vertical="center"/>
    </xf>
    <xf numFmtId="185" fontId="5" fillId="0" borderId="0" xfId="0" applyNumberFormat="1" applyFont="1" applyFill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千位分隔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9"/>
  <sheetViews>
    <sheetView tabSelected="1" workbookViewId="0">
      <selection activeCell="E28" sqref="E28"/>
    </sheetView>
  </sheetViews>
  <sheetFormatPr defaultColWidth="9" defaultRowHeight="12"/>
  <cols>
    <col min="1" max="1" width="24.25" style="46" customWidth="1"/>
    <col min="2" max="2" width="8.5" style="47" customWidth="1"/>
    <col min="3" max="3" width="39.5" style="47" customWidth="1"/>
    <col min="4" max="4" width="7.375" style="46" customWidth="1"/>
    <col min="5" max="5" width="14" style="46" customWidth="1"/>
    <col min="6" max="6" width="10.5" style="46" customWidth="1"/>
    <col min="7" max="7" width="15.125" style="46" customWidth="1"/>
    <col min="8" max="8" width="17.375" style="62" customWidth="1"/>
    <col min="9" max="16384" width="9" style="47"/>
  </cols>
  <sheetData>
    <row r="1" ht="19.5" customHeight="1" spans="1:1">
      <c r="A1" s="48" t="s">
        <v>0</v>
      </c>
    </row>
    <row r="2" ht="24.75" customHeight="1" spans="1:8">
      <c r="A2" s="49" t="s">
        <v>1</v>
      </c>
      <c r="B2" s="50"/>
      <c r="C2" s="50"/>
      <c r="D2" s="50"/>
      <c r="E2" s="50"/>
      <c r="F2" s="50"/>
      <c r="G2" s="50"/>
      <c r="H2" s="50"/>
    </row>
    <row r="3" s="43" customFormat="1" ht="13.5" spans="1:8">
      <c r="A3" s="44"/>
      <c r="C3" s="51"/>
      <c r="D3" s="44"/>
      <c r="E3" s="44"/>
      <c r="F3" s="44"/>
      <c r="H3" s="63" t="s">
        <v>2</v>
      </c>
    </row>
    <row r="4" s="44" customFormat="1" ht="21" customHeight="1" spans="1:8">
      <c r="A4" s="64" t="s">
        <v>3</v>
      </c>
      <c r="B4" s="65" t="s">
        <v>4</v>
      </c>
      <c r="C4" s="65" t="s">
        <v>5</v>
      </c>
      <c r="D4" s="65" t="s">
        <v>6</v>
      </c>
      <c r="E4" s="65" t="s">
        <v>7</v>
      </c>
      <c r="F4" s="65" t="s">
        <v>8</v>
      </c>
      <c r="G4" s="65" t="s">
        <v>9</v>
      </c>
      <c r="H4" s="65" t="s">
        <v>10</v>
      </c>
    </row>
    <row r="5" s="43" customFormat="1" ht="20.25" customHeight="1" spans="1:8">
      <c r="A5" s="64"/>
      <c r="B5" s="66">
        <v>1</v>
      </c>
      <c r="C5" s="67" t="s">
        <v>11</v>
      </c>
      <c r="D5" s="64" t="s">
        <v>12</v>
      </c>
      <c r="E5" s="68">
        <v>28800</v>
      </c>
      <c r="F5" s="69">
        <v>0.024</v>
      </c>
      <c r="G5" s="70">
        <f>E5*F5</f>
        <v>691.2</v>
      </c>
      <c r="H5" s="71"/>
    </row>
    <row r="6" s="43" customFormat="1" ht="15" customHeight="1" spans="1:8">
      <c r="A6" s="64"/>
      <c r="B6" s="66">
        <v>2</v>
      </c>
      <c r="C6" s="67" t="s">
        <v>13</v>
      </c>
      <c r="D6" s="64" t="s">
        <v>12</v>
      </c>
      <c r="E6" s="68">
        <v>7200</v>
      </c>
      <c r="F6" s="72"/>
      <c r="G6" s="70">
        <f>E6*F5</f>
        <v>172.8</v>
      </c>
      <c r="H6" s="71"/>
    </row>
    <row r="7" s="43" customFormat="1" ht="36" customHeight="1" spans="1:8">
      <c r="A7" s="64"/>
      <c r="B7" s="66">
        <v>3</v>
      </c>
      <c r="C7" s="73" t="s">
        <v>14</v>
      </c>
      <c r="D7" s="66" t="s">
        <v>15</v>
      </c>
      <c r="E7" s="68">
        <v>36000</v>
      </c>
      <c r="F7" s="74">
        <v>0.0115</v>
      </c>
      <c r="G7" s="75">
        <f>E7*F7</f>
        <v>414</v>
      </c>
      <c r="H7" s="73" t="s">
        <v>16</v>
      </c>
    </row>
    <row r="8" s="43" customFormat="1" ht="18" customHeight="1" spans="1:8">
      <c r="A8" s="64"/>
      <c r="B8" s="66">
        <v>4</v>
      </c>
      <c r="C8" s="73" t="s">
        <v>17</v>
      </c>
      <c r="D8" s="66" t="s">
        <v>12</v>
      </c>
      <c r="E8" s="68">
        <v>36000</v>
      </c>
      <c r="F8" s="74">
        <v>0.003</v>
      </c>
      <c r="G8" s="75">
        <f>E8*F8</f>
        <v>108</v>
      </c>
      <c r="H8" s="76"/>
    </row>
    <row r="9" s="61" customFormat="1" ht="44" customHeight="1" spans="1:9">
      <c r="A9" s="77"/>
      <c r="B9" s="66">
        <v>5</v>
      </c>
      <c r="C9" s="78" t="s">
        <v>18</v>
      </c>
      <c r="D9" s="79" t="s">
        <v>19</v>
      </c>
      <c r="E9" s="68">
        <v>36000</v>
      </c>
      <c r="F9" s="80">
        <v>0.00035</v>
      </c>
      <c r="G9" s="81">
        <f>F9*E9</f>
        <v>12.6</v>
      </c>
      <c r="H9" s="78" t="s">
        <v>20</v>
      </c>
      <c r="I9" s="108"/>
    </row>
    <row r="10" s="61" customFormat="1" ht="20" customHeight="1" spans="1:9">
      <c r="A10" s="77"/>
      <c r="B10" s="66">
        <v>6</v>
      </c>
      <c r="C10" s="73" t="s">
        <v>21</v>
      </c>
      <c r="D10" s="66" t="s">
        <v>22</v>
      </c>
      <c r="E10" s="82">
        <v>36000</v>
      </c>
      <c r="F10" s="74">
        <v>0.0068</v>
      </c>
      <c r="G10" s="75">
        <f>E10*F10</f>
        <v>244.8</v>
      </c>
      <c r="H10" s="83"/>
      <c r="I10" s="108"/>
    </row>
    <row r="11" s="43" customFormat="1" ht="19" customHeight="1" spans="1:8">
      <c r="A11" s="64"/>
      <c r="B11" s="66" t="s">
        <v>23</v>
      </c>
      <c r="C11" s="73"/>
      <c r="D11" s="66"/>
      <c r="E11" s="82"/>
      <c r="F11" s="84">
        <f>SUM(F5:F10)</f>
        <v>0.04565</v>
      </c>
      <c r="G11" s="75">
        <f>SUM(G5:G10)</f>
        <v>1643.4</v>
      </c>
      <c r="H11" s="76"/>
    </row>
    <row r="12" s="43" customFormat="1" ht="17" customHeight="1" spans="1:8">
      <c r="A12" s="66" t="s">
        <v>24</v>
      </c>
      <c r="B12" s="66">
        <v>1</v>
      </c>
      <c r="C12" s="73" t="s">
        <v>25</v>
      </c>
      <c r="D12" s="66" t="s">
        <v>26</v>
      </c>
      <c r="E12" s="82">
        <v>1800</v>
      </c>
      <c r="F12" s="74">
        <v>0.037</v>
      </c>
      <c r="G12" s="75">
        <f>E12*F12</f>
        <v>66.6</v>
      </c>
      <c r="H12" s="76"/>
    </row>
    <row r="13" s="43" customFormat="1" ht="18" customHeight="1" spans="1:8">
      <c r="A13" s="66"/>
      <c r="B13" s="66">
        <v>2</v>
      </c>
      <c r="C13" s="73" t="s">
        <v>27</v>
      </c>
      <c r="D13" s="66" t="s">
        <v>26</v>
      </c>
      <c r="E13" s="82">
        <v>60</v>
      </c>
      <c r="F13" s="74">
        <v>0.037</v>
      </c>
      <c r="G13" s="75">
        <f>E13*F13</f>
        <v>2.22</v>
      </c>
      <c r="H13" s="76"/>
    </row>
    <row r="14" s="43" customFormat="1" ht="17" customHeight="1" spans="1:8">
      <c r="A14" s="66"/>
      <c r="B14" s="66" t="s">
        <v>23</v>
      </c>
      <c r="C14" s="73"/>
      <c r="D14" s="66"/>
      <c r="E14" s="82">
        <f>SUM(E12:E13)</f>
        <v>1860</v>
      </c>
      <c r="F14" s="74">
        <v>0.037</v>
      </c>
      <c r="G14" s="75">
        <f>SUM(G12:G13)</f>
        <v>68.82</v>
      </c>
      <c r="H14" s="76"/>
    </row>
    <row r="15" s="43" customFormat="1" ht="17" customHeight="1" spans="1:8">
      <c r="A15" s="66" t="s">
        <v>28</v>
      </c>
      <c r="B15" s="66">
        <v>1</v>
      </c>
      <c r="C15" s="73" t="s">
        <v>29</v>
      </c>
      <c r="D15" s="66" t="s">
        <v>30</v>
      </c>
      <c r="E15" s="82">
        <v>1170</v>
      </c>
      <c r="F15" s="74">
        <v>0.009</v>
      </c>
      <c r="G15" s="75">
        <f>E15*F15</f>
        <v>10.53</v>
      </c>
      <c r="H15" s="76"/>
    </row>
    <row r="16" s="43" customFormat="1" ht="15" customHeight="1" spans="1:8">
      <c r="A16" s="66"/>
      <c r="B16" s="66">
        <v>2</v>
      </c>
      <c r="C16" s="73" t="s">
        <v>31</v>
      </c>
      <c r="D16" s="66" t="s">
        <v>30</v>
      </c>
      <c r="E16" s="82">
        <v>630</v>
      </c>
      <c r="F16" s="74">
        <v>0.054</v>
      </c>
      <c r="G16" s="75">
        <f>E16*F16</f>
        <v>34.02</v>
      </c>
      <c r="H16" s="76"/>
    </row>
    <row r="17" s="43" customFormat="1" ht="16" customHeight="1" spans="1:8">
      <c r="A17" s="66"/>
      <c r="B17" s="66" t="s">
        <v>23</v>
      </c>
      <c r="C17" s="73"/>
      <c r="D17" s="66"/>
      <c r="E17" s="82">
        <f>SUM(E15:E16)</f>
        <v>1800</v>
      </c>
      <c r="F17" s="85" t="s">
        <v>32</v>
      </c>
      <c r="G17" s="75">
        <f>SUM(G15:G16)</f>
        <v>44.55</v>
      </c>
      <c r="H17" s="76"/>
    </row>
    <row r="18" s="43" customFormat="1" ht="30" customHeight="1" spans="1:8">
      <c r="A18" s="66" t="s">
        <v>33</v>
      </c>
      <c r="B18" s="66">
        <v>1</v>
      </c>
      <c r="C18" s="73" t="s">
        <v>34</v>
      </c>
      <c r="D18" s="66" t="s">
        <v>30</v>
      </c>
      <c r="E18" s="82">
        <v>1800</v>
      </c>
      <c r="F18" s="74">
        <v>0.0405</v>
      </c>
      <c r="G18" s="75">
        <f>E18*F18</f>
        <v>72.9</v>
      </c>
      <c r="H18" s="73" t="s">
        <v>35</v>
      </c>
    </row>
    <row r="19" s="43" customFormat="1" ht="20" customHeight="1" spans="1:8">
      <c r="A19" s="86"/>
      <c r="B19" s="86" t="s">
        <v>23</v>
      </c>
      <c r="C19" s="87"/>
      <c r="D19" s="86"/>
      <c r="E19" s="88">
        <f>SUM(E18:E18)</f>
        <v>1800</v>
      </c>
      <c r="F19" s="74">
        <v>0.002</v>
      </c>
      <c r="G19" s="89">
        <f>SUM(G18:G18)</f>
        <v>72.9</v>
      </c>
      <c r="H19" s="90"/>
    </row>
    <row r="20" ht="21" customHeight="1" spans="1:256">
      <c r="A20" s="91" t="s">
        <v>36</v>
      </c>
      <c r="B20" s="92">
        <v>4</v>
      </c>
      <c r="C20" s="93" t="s">
        <v>37</v>
      </c>
      <c r="D20" s="94" t="s">
        <v>38</v>
      </c>
      <c r="E20" s="94"/>
      <c r="F20" s="94"/>
      <c r="G20" s="95">
        <v>2</v>
      </c>
      <c r="H20" s="96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21" customHeight="1" spans="1:256">
      <c r="A21" s="91"/>
      <c r="B21" s="92" t="s">
        <v>23</v>
      </c>
      <c r="C21" s="93"/>
      <c r="D21" s="94"/>
      <c r="E21" s="94"/>
      <c r="F21" s="94"/>
      <c r="G21" s="95">
        <f>SUM(G20:G20)</f>
        <v>2</v>
      </c>
      <c r="H21" s="96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</row>
    <row r="22" ht="21" customHeight="1" spans="1:256">
      <c r="A22" s="97" t="s">
        <v>39</v>
      </c>
      <c r="B22" s="92">
        <v>1</v>
      </c>
      <c r="C22" s="93" t="s">
        <v>40</v>
      </c>
      <c r="D22" s="94" t="s">
        <v>41</v>
      </c>
      <c r="E22" s="94">
        <v>8</v>
      </c>
      <c r="F22" s="74">
        <v>1</v>
      </c>
      <c r="G22" s="75">
        <f>E22*F22</f>
        <v>8</v>
      </c>
      <c r="H22" s="96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  <row r="23" ht="21" customHeight="1" spans="1:256">
      <c r="A23" s="98"/>
      <c r="B23" s="99">
        <v>2</v>
      </c>
      <c r="C23" s="93" t="s">
        <v>42</v>
      </c>
      <c r="D23" s="94" t="s">
        <v>38</v>
      </c>
      <c r="E23" s="94">
        <v>1</v>
      </c>
      <c r="F23" s="74">
        <v>10</v>
      </c>
      <c r="G23" s="75">
        <f>E23*F23</f>
        <v>10</v>
      </c>
      <c r="H23" s="96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</row>
    <row r="24" ht="21" customHeight="1" spans="1:256">
      <c r="A24" s="100"/>
      <c r="B24" s="92" t="s">
        <v>23</v>
      </c>
      <c r="C24" s="93"/>
      <c r="D24" s="94"/>
      <c r="E24" s="94"/>
      <c r="F24" s="94"/>
      <c r="G24" s="95">
        <f>SUM(G22:G23)</f>
        <v>18</v>
      </c>
      <c r="H24" s="96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</row>
    <row r="25" ht="21" customHeight="1" spans="1:8">
      <c r="A25" s="101"/>
      <c r="B25" s="102"/>
      <c r="C25" s="103" t="s">
        <v>43</v>
      </c>
      <c r="D25" s="94"/>
      <c r="E25" s="104"/>
      <c r="F25" s="105"/>
      <c r="G25" s="106">
        <f>G11+G14+G17+G19+G21+G24</f>
        <v>1849.67</v>
      </c>
      <c r="H25" s="96"/>
    </row>
    <row r="26" ht="21" customHeight="1" spans="1:8">
      <c r="A26" s="41" t="s">
        <v>44</v>
      </c>
      <c r="B26" s="42"/>
      <c r="C26" s="42"/>
      <c r="D26" s="42"/>
      <c r="E26" s="42"/>
      <c r="F26" s="42"/>
      <c r="G26" s="42"/>
      <c r="H26" s="42"/>
    </row>
    <row r="29" spans="7:7">
      <c r="G29" s="107"/>
    </row>
  </sheetData>
  <mergeCells count="9">
    <mergeCell ref="A2:H2"/>
    <mergeCell ref="A26:H26"/>
    <mergeCell ref="A4:A11"/>
    <mergeCell ref="A12:A14"/>
    <mergeCell ref="A15:A17"/>
    <mergeCell ref="A18:A19"/>
    <mergeCell ref="A20:A21"/>
    <mergeCell ref="A22:A24"/>
    <mergeCell ref="F5:F6"/>
  </mergeCells>
  <pageMargins left="0.511805555555556" right="0.511805555555556" top="0.15625" bottom="0.15625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C3" sqref="C3"/>
    </sheetView>
  </sheetViews>
  <sheetFormatPr defaultColWidth="9" defaultRowHeight="12" outlineLevelCol="6"/>
  <cols>
    <col min="1" max="1" width="24.375" style="46" customWidth="1"/>
    <col min="2" max="2" width="9" style="47"/>
    <col min="3" max="3" width="34.125" style="47" customWidth="1"/>
    <col min="4" max="4" width="9" style="46"/>
    <col min="5" max="5" width="13.5" style="46" customWidth="1"/>
    <col min="6" max="6" width="15.625" style="46" customWidth="1"/>
    <col min="7" max="7" width="21.125" style="46" customWidth="1"/>
    <col min="8" max="16384" width="9" style="47"/>
  </cols>
  <sheetData>
    <row r="1" ht="40.5" customHeight="1" spans="1:1">
      <c r="A1" s="48" t="s">
        <v>45</v>
      </c>
    </row>
    <row r="2" ht="48.75" customHeight="1" spans="1:7">
      <c r="A2" s="49" t="s">
        <v>46</v>
      </c>
      <c r="B2" s="50"/>
      <c r="C2" s="50"/>
      <c r="D2" s="50"/>
      <c r="E2" s="50"/>
      <c r="F2" s="50"/>
      <c r="G2" s="50"/>
    </row>
    <row r="3" s="43" customFormat="1" ht="29.25" customHeight="1" spans="1:7">
      <c r="A3" s="44"/>
      <c r="C3" s="51"/>
      <c r="D3" s="44"/>
      <c r="E3" s="44"/>
      <c r="F3" s="44"/>
      <c r="G3" s="44" t="s">
        <v>2</v>
      </c>
    </row>
    <row r="4" s="43" customFormat="1" ht="44.1" customHeight="1" spans="1:7">
      <c r="A4" s="52" t="s">
        <v>47</v>
      </c>
      <c r="B4" s="53" t="s">
        <v>4</v>
      </c>
      <c r="C4" s="54" t="s">
        <v>5</v>
      </c>
      <c r="D4" s="54" t="s">
        <v>6</v>
      </c>
      <c r="E4" s="54" t="s">
        <v>7</v>
      </c>
      <c r="F4" s="54" t="s">
        <v>8</v>
      </c>
      <c r="G4" s="54" t="s">
        <v>9</v>
      </c>
    </row>
    <row r="5" s="44" customFormat="1" ht="41.1" customHeight="1" spans="1:7">
      <c r="A5" s="52"/>
      <c r="B5" s="52">
        <v>1</v>
      </c>
      <c r="C5" s="52" t="s">
        <v>48</v>
      </c>
      <c r="D5" s="52" t="s">
        <v>49</v>
      </c>
      <c r="E5" s="55">
        <v>1</v>
      </c>
      <c r="F5" s="56">
        <v>200</v>
      </c>
      <c r="G5" s="57">
        <f>E5*F5</f>
        <v>200</v>
      </c>
    </row>
    <row r="6" s="45" customFormat="1" ht="39" customHeight="1" spans="1:7">
      <c r="A6" s="52"/>
      <c r="B6" s="52">
        <v>2</v>
      </c>
      <c r="C6" s="55" t="s">
        <v>50</v>
      </c>
      <c r="D6" s="55" t="s">
        <v>38</v>
      </c>
      <c r="E6" s="55"/>
      <c r="F6" s="55"/>
      <c r="G6" s="58">
        <v>20</v>
      </c>
    </row>
    <row r="7" s="45" customFormat="1" ht="39.95" customHeight="1" spans="1:7">
      <c r="A7" s="52"/>
      <c r="B7" s="55" t="s">
        <v>23</v>
      </c>
      <c r="C7" s="55"/>
      <c r="D7" s="55"/>
      <c r="E7" s="55"/>
      <c r="F7" s="55"/>
      <c r="G7" s="58">
        <f>SUM(G5:G6)</f>
        <v>220</v>
      </c>
    </row>
    <row r="8" customHeight="1" spans="1:7">
      <c r="A8" s="59"/>
      <c r="B8" s="59"/>
      <c r="C8" s="59"/>
      <c r="D8" s="59"/>
      <c r="E8" s="59"/>
      <c r="F8" s="59"/>
      <c r="G8" s="59"/>
    </row>
    <row r="9" customHeight="1" spans="1:7">
      <c r="A9" s="60"/>
      <c r="B9" s="60"/>
      <c r="C9" s="60"/>
      <c r="D9" s="60"/>
      <c r="E9" s="60"/>
      <c r="F9" s="60"/>
      <c r="G9" s="60"/>
    </row>
    <row r="10" customHeight="1" spans="1:7">
      <c r="A10" s="60"/>
      <c r="B10" s="60"/>
      <c r="C10" s="60"/>
      <c r="D10" s="60"/>
      <c r="E10" s="60"/>
      <c r="F10" s="60"/>
      <c r="G10" s="60"/>
    </row>
    <row r="11" customHeight="1" spans="1:7">
      <c r="A11" s="60"/>
      <c r="B11" s="60"/>
      <c r="C11" s="60"/>
      <c r="D11" s="60"/>
      <c r="E11" s="60"/>
      <c r="F11" s="60"/>
      <c r="G11" s="60"/>
    </row>
    <row r="12" customHeight="1" spans="1:7">
      <c r="A12" s="60"/>
      <c r="B12" s="60"/>
      <c r="C12" s="60"/>
      <c r="D12" s="60"/>
      <c r="E12" s="60"/>
      <c r="F12" s="60"/>
      <c r="G12" s="60"/>
    </row>
    <row r="13" customHeight="1" spans="1:7">
      <c r="A13" s="60"/>
      <c r="B13" s="60"/>
      <c r="C13" s="60"/>
      <c r="D13" s="60"/>
      <c r="E13" s="60"/>
      <c r="F13" s="60"/>
      <c r="G13" s="60"/>
    </row>
    <row r="14" customHeight="1" spans="1:7">
      <c r="A14" s="60"/>
      <c r="B14" s="60"/>
      <c r="C14" s="60"/>
      <c r="D14" s="60"/>
      <c r="E14" s="60"/>
      <c r="F14" s="60"/>
      <c r="G14" s="60"/>
    </row>
    <row r="15" customHeight="1" spans="1:7">
      <c r="A15" s="60"/>
      <c r="B15" s="60"/>
      <c r="C15" s="60"/>
      <c r="D15" s="60"/>
      <c r="E15" s="60"/>
      <c r="F15" s="60"/>
      <c r="G15" s="60"/>
    </row>
  </sheetData>
  <mergeCells count="3">
    <mergeCell ref="A2:G2"/>
    <mergeCell ref="A4:A7"/>
    <mergeCell ref="A8:G15"/>
  </mergeCells>
  <pageMargins left="0.707638888888889" right="0.313888888888889" top="0.747916666666667" bottom="0.747916666666667" header="0.313888888888889" footer="0.313888888888889"/>
  <pageSetup paperSize="9" orientation="landscape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4" sqref="A4:H7"/>
    </sheetView>
  </sheetViews>
  <sheetFormatPr defaultColWidth="19.875" defaultRowHeight="40.5" customHeight="1" outlineLevelRow="7" outlineLevelCol="7"/>
  <cols>
    <col min="1" max="1" width="19.875" style="21"/>
    <col min="2" max="2" width="10.625" style="22" customWidth="1"/>
    <col min="3" max="3" width="36.25" style="22" customWidth="1"/>
    <col min="4" max="4" width="8.5" style="21" customWidth="1"/>
    <col min="5" max="6" width="12" style="21" customWidth="1"/>
    <col min="7" max="7" width="12.75" style="21" customWidth="1"/>
    <col min="8" max="8" width="19.875" style="23"/>
    <col min="9" max="16384" width="19.875" style="22"/>
  </cols>
  <sheetData>
    <row r="1" customHeight="1" spans="1:8">
      <c r="A1" s="1" t="s">
        <v>51</v>
      </c>
      <c r="B1" s="24"/>
      <c r="C1" s="24"/>
      <c r="D1" s="25"/>
      <c r="E1" s="25"/>
      <c r="F1" s="25"/>
      <c r="G1" s="25"/>
      <c r="H1" s="26"/>
    </row>
    <row r="2" customHeight="1" spans="1:8">
      <c r="A2" s="2" t="s">
        <v>52</v>
      </c>
      <c r="B2" s="3"/>
      <c r="C2" s="3"/>
      <c r="D2" s="3"/>
      <c r="E2" s="3"/>
      <c r="F2" s="3"/>
      <c r="G2" s="3"/>
      <c r="H2" s="3"/>
    </row>
    <row r="3" s="19" customFormat="1" ht="16" customHeight="1" spans="1:8">
      <c r="A3" s="27"/>
      <c r="B3" s="28"/>
      <c r="C3" s="29"/>
      <c r="D3" s="27"/>
      <c r="E3" s="27"/>
      <c r="F3" s="27"/>
      <c r="H3" s="30" t="s">
        <v>2</v>
      </c>
    </row>
    <row r="4" s="20" customFormat="1" customHeight="1" spans="1:8">
      <c r="A4" s="31" t="s">
        <v>53</v>
      </c>
      <c r="B4" s="32" t="s">
        <v>4</v>
      </c>
      <c r="C4" s="32" t="s">
        <v>5</v>
      </c>
      <c r="D4" s="32" t="s">
        <v>6</v>
      </c>
      <c r="E4" s="32" t="s">
        <v>7</v>
      </c>
      <c r="F4" s="32" t="s">
        <v>8</v>
      </c>
      <c r="G4" s="32" t="s">
        <v>9</v>
      </c>
      <c r="H4" s="32" t="s">
        <v>10</v>
      </c>
    </row>
    <row r="5" s="19" customFormat="1" customHeight="1" spans="1:8">
      <c r="A5" s="31"/>
      <c r="B5" s="31">
        <v>1</v>
      </c>
      <c r="C5" s="33" t="s">
        <v>54</v>
      </c>
      <c r="D5" s="31" t="s">
        <v>12</v>
      </c>
      <c r="E5" s="34">
        <v>36000</v>
      </c>
      <c r="F5" s="35">
        <v>0.02</v>
      </c>
      <c r="G5" s="36">
        <f>E5*F5</f>
        <v>720</v>
      </c>
      <c r="H5" s="31" t="s">
        <v>55</v>
      </c>
    </row>
    <row r="6" s="19" customFormat="1" ht="52" customHeight="1" spans="1:8">
      <c r="A6" s="31"/>
      <c r="B6" s="31">
        <v>2</v>
      </c>
      <c r="C6" s="37" t="s">
        <v>56</v>
      </c>
      <c r="D6" s="31" t="s">
        <v>15</v>
      </c>
      <c r="E6" s="34">
        <v>36000</v>
      </c>
      <c r="F6" s="35">
        <v>0.0115</v>
      </c>
      <c r="G6" s="36">
        <f>E6*F6</f>
        <v>414</v>
      </c>
      <c r="H6" s="38" t="s">
        <v>57</v>
      </c>
    </row>
    <row r="7" s="19" customFormat="1" customHeight="1" spans="1:8">
      <c r="A7" s="31"/>
      <c r="B7" s="31" t="s">
        <v>23</v>
      </c>
      <c r="C7" s="39"/>
      <c r="D7" s="31"/>
      <c r="E7" s="34"/>
      <c r="F7" s="35">
        <f>SUM(F5:F6)</f>
        <v>0.0315</v>
      </c>
      <c r="G7" s="36">
        <f>SUM(G5:G6)</f>
        <v>1134</v>
      </c>
      <c r="H7" s="40"/>
    </row>
    <row r="8" ht="25" customHeight="1" spans="1:8">
      <c r="A8" s="41" t="s">
        <v>58</v>
      </c>
      <c r="B8" s="42"/>
      <c r="C8" s="42"/>
      <c r="D8" s="42"/>
      <c r="E8" s="42"/>
      <c r="F8" s="42"/>
      <c r="G8" s="42"/>
      <c r="H8" s="42"/>
    </row>
  </sheetData>
  <mergeCells count="3">
    <mergeCell ref="A2:H2"/>
    <mergeCell ref="A8:H8"/>
    <mergeCell ref="A4:A7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B6" sqref="B6"/>
    </sheetView>
  </sheetViews>
  <sheetFormatPr defaultColWidth="9" defaultRowHeight="13.5" outlineLevelCol="6"/>
  <cols>
    <col min="1" max="1" width="19.25" customWidth="1"/>
    <col min="2" max="2" width="24.5" customWidth="1"/>
    <col min="3" max="3" width="22.25" customWidth="1"/>
    <col min="4" max="4" width="17.25" customWidth="1"/>
    <col min="5" max="5" width="14.875" customWidth="1"/>
    <col min="6" max="6" width="17.125" customWidth="1"/>
    <col min="7" max="7" width="18.375" customWidth="1"/>
  </cols>
  <sheetData>
    <row r="1" ht="22.5" customHeight="1" spans="1:1">
      <c r="A1" s="1" t="s">
        <v>59</v>
      </c>
    </row>
    <row r="2" ht="33" customHeight="1" spans="1:7">
      <c r="A2" s="2" t="s">
        <v>60</v>
      </c>
      <c r="B2" s="3"/>
      <c r="C2" s="3"/>
      <c r="D2" s="3"/>
      <c r="E2" s="3"/>
      <c r="F2" s="3"/>
      <c r="G2" s="3"/>
    </row>
    <row r="3" ht="22.5" customHeight="1" spans="1:7">
      <c r="A3" s="4" t="s">
        <v>61</v>
      </c>
      <c r="B3" s="4" t="s">
        <v>62</v>
      </c>
      <c r="C3" s="4" t="s">
        <v>63</v>
      </c>
      <c r="D3" s="4" t="s">
        <v>64</v>
      </c>
      <c r="E3" s="5" t="s">
        <v>65</v>
      </c>
      <c r="F3" s="6" t="s">
        <v>66</v>
      </c>
      <c r="G3" s="4" t="s">
        <v>67</v>
      </c>
    </row>
    <row r="4" ht="22.5" customHeight="1" spans="1:7">
      <c r="A4" s="4"/>
      <c r="B4" s="4"/>
      <c r="C4" s="4" t="s">
        <v>68</v>
      </c>
      <c r="D4" s="4"/>
      <c r="E4" s="7"/>
      <c r="F4" s="6"/>
      <c r="G4" s="4"/>
    </row>
    <row r="5" ht="22.5" customHeight="1" spans="1:7">
      <c r="A5" s="4" t="s">
        <v>69</v>
      </c>
      <c r="B5" s="4">
        <f>SUM(B6:B19)</f>
        <v>3454656</v>
      </c>
      <c r="C5" s="4">
        <v>36000</v>
      </c>
      <c r="D5" s="8">
        <f>G5-F5</f>
        <v>1547.87</v>
      </c>
      <c r="E5" s="5"/>
      <c r="F5" s="9">
        <f>SUM(F6:F19)</f>
        <v>763</v>
      </c>
      <c r="G5" s="10">
        <v>2310.87</v>
      </c>
    </row>
    <row r="6" ht="22.5" customHeight="1" spans="1:7">
      <c r="A6" s="4" t="s">
        <v>70</v>
      </c>
      <c r="B6" s="4">
        <v>500000</v>
      </c>
      <c r="C6" s="4">
        <v>4294</v>
      </c>
      <c r="D6" s="4"/>
      <c r="E6" s="11">
        <v>2</v>
      </c>
      <c r="F6" s="12">
        <v>100</v>
      </c>
      <c r="G6" s="4"/>
    </row>
    <row r="7" ht="22.5" customHeight="1" spans="1:7">
      <c r="A7" s="4" t="s">
        <v>71</v>
      </c>
      <c r="B7" s="4">
        <v>84994</v>
      </c>
      <c r="C7" s="4">
        <v>1046</v>
      </c>
      <c r="D7" s="4"/>
      <c r="E7" s="11">
        <v>2.9</v>
      </c>
      <c r="F7" s="12">
        <v>25</v>
      </c>
      <c r="G7" s="4"/>
    </row>
    <row r="8" ht="22.5" customHeight="1" spans="1:7">
      <c r="A8" s="4" t="s">
        <v>72</v>
      </c>
      <c r="B8" s="4">
        <v>283100</v>
      </c>
      <c r="C8" s="4">
        <v>2985</v>
      </c>
      <c r="D8" s="4"/>
      <c r="E8" s="11">
        <v>2</v>
      </c>
      <c r="F8" s="12">
        <v>57</v>
      </c>
      <c r="G8" s="4"/>
    </row>
    <row r="9" ht="22.5" customHeight="1" spans="1:7">
      <c r="A9" s="4" t="s">
        <v>73</v>
      </c>
      <c r="B9" s="4">
        <v>344400</v>
      </c>
      <c r="C9" s="4">
        <v>3586</v>
      </c>
      <c r="D9" s="4"/>
      <c r="E9" s="11">
        <v>2.9</v>
      </c>
      <c r="F9" s="12">
        <v>100</v>
      </c>
      <c r="G9" s="4"/>
    </row>
    <row r="10" ht="22.5" customHeight="1" spans="1:7">
      <c r="A10" s="4" t="s">
        <v>74</v>
      </c>
      <c r="B10" s="4">
        <v>355500</v>
      </c>
      <c r="C10" s="4">
        <v>3694</v>
      </c>
      <c r="D10" s="4"/>
      <c r="E10" s="11">
        <v>2.9</v>
      </c>
      <c r="F10" s="12">
        <v>103</v>
      </c>
      <c r="G10" s="4"/>
    </row>
    <row r="11" ht="22.5" customHeight="1" spans="1:7">
      <c r="A11" s="4" t="s">
        <v>75</v>
      </c>
      <c r="B11" s="4">
        <v>149623</v>
      </c>
      <c r="C11" s="4">
        <v>1679</v>
      </c>
      <c r="D11" s="4"/>
      <c r="E11" s="11">
        <v>1.2</v>
      </c>
      <c r="F11" s="12">
        <v>18</v>
      </c>
      <c r="G11" s="4"/>
    </row>
    <row r="12" ht="22.5" customHeight="1" spans="1:7">
      <c r="A12" s="4" t="s">
        <v>76</v>
      </c>
      <c r="B12" s="4">
        <v>159639</v>
      </c>
      <c r="C12" s="4">
        <v>1777</v>
      </c>
      <c r="D12" s="4"/>
      <c r="E12" s="11">
        <v>1.2</v>
      </c>
      <c r="F12" s="12">
        <v>19</v>
      </c>
      <c r="G12" s="4"/>
    </row>
    <row r="13" ht="22.5" customHeight="1" spans="1:7">
      <c r="A13" s="4" t="s">
        <v>77</v>
      </c>
      <c r="B13" s="4">
        <v>273371</v>
      </c>
      <c r="C13" s="4">
        <v>2890</v>
      </c>
      <c r="D13" s="4"/>
      <c r="E13" s="11">
        <v>2.9</v>
      </c>
      <c r="F13" s="12">
        <v>79</v>
      </c>
      <c r="G13" s="4"/>
    </row>
    <row r="14" ht="22.5" customHeight="1" spans="1:7">
      <c r="A14" s="4" t="s">
        <v>78</v>
      </c>
      <c r="B14" s="4">
        <v>266935</v>
      </c>
      <c r="C14" s="4">
        <v>2827</v>
      </c>
      <c r="D14" s="4"/>
      <c r="E14" s="11">
        <v>2.9</v>
      </c>
      <c r="F14" s="12">
        <v>78</v>
      </c>
      <c r="G14" s="4"/>
    </row>
    <row r="15" ht="22.5" customHeight="1" spans="1:7">
      <c r="A15" s="4" t="s">
        <v>79</v>
      </c>
      <c r="B15" s="4">
        <v>293497</v>
      </c>
      <c r="C15" s="4">
        <v>3087</v>
      </c>
      <c r="D15" s="4"/>
      <c r="E15" s="11">
        <v>1.2</v>
      </c>
      <c r="F15" s="12">
        <v>35</v>
      </c>
      <c r="G15" s="4"/>
    </row>
    <row r="16" ht="22.5" customHeight="1" spans="1:7">
      <c r="A16" s="4" t="s">
        <v>80</v>
      </c>
      <c r="B16" s="4">
        <v>181630</v>
      </c>
      <c r="C16" s="4">
        <v>1992</v>
      </c>
      <c r="D16" s="4"/>
      <c r="E16" s="11">
        <v>2</v>
      </c>
      <c r="F16" s="12">
        <v>36</v>
      </c>
      <c r="G16" s="4"/>
    </row>
    <row r="17" ht="22.5" customHeight="1" spans="1:7">
      <c r="A17" s="4" t="s">
        <v>81</v>
      </c>
      <c r="B17" s="4">
        <v>172934</v>
      </c>
      <c r="C17" s="4">
        <v>1907</v>
      </c>
      <c r="D17" s="4"/>
      <c r="E17" s="11">
        <v>1.2</v>
      </c>
      <c r="F17" s="12">
        <v>21</v>
      </c>
      <c r="G17" s="4"/>
    </row>
    <row r="18" ht="22.5" customHeight="1" spans="1:7">
      <c r="A18" s="13" t="s">
        <v>82</v>
      </c>
      <c r="B18" s="13">
        <v>159328</v>
      </c>
      <c r="C18" s="13">
        <v>1774</v>
      </c>
      <c r="D18" s="13"/>
      <c r="E18" s="14">
        <v>2.9</v>
      </c>
      <c r="F18" s="15">
        <v>46</v>
      </c>
      <c r="G18" s="13"/>
    </row>
    <row r="19" ht="22.5" customHeight="1" spans="1:7">
      <c r="A19" s="4" t="s">
        <v>83</v>
      </c>
      <c r="B19" s="4">
        <v>229705</v>
      </c>
      <c r="C19" s="4">
        <v>2462</v>
      </c>
      <c r="D19" s="4"/>
      <c r="E19" s="11">
        <v>2</v>
      </c>
      <c r="F19" s="12">
        <v>46</v>
      </c>
      <c r="G19" s="4"/>
    </row>
    <row r="20" ht="22.5" customHeight="1" spans="1:7">
      <c r="A20" s="16" t="s">
        <v>84</v>
      </c>
      <c r="B20" s="17"/>
      <c r="C20" s="17"/>
      <c r="D20" s="17"/>
      <c r="E20" s="18"/>
      <c r="F20" s="18"/>
      <c r="G20" s="17"/>
    </row>
  </sheetData>
  <mergeCells count="8">
    <mergeCell ref="A2:G2"/>
    <mergeCell ref="A20:G20"/>
    <mergeCell ref="A3:A4"/>
    <mergeCell ref="B3:B4"/>
    <mergeCell ref="D3:D4"/>
    <mergeCell ref="E3:E4"/>
    <mergeCell ref="F3:F4"/>
    <mergeCell ref="G3:G4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初夏</cp:lastModifiedBy>
  <dcterms:created xsi:type="dcterms:W3CDTF">2006-09-13T11:21:00Z</dcterms:created>
  <cp:lastPrinted>2017-12-14T06:22:00Z</cp:lastPrinted>
  <dcterms:modified xsi:type="dcterms:W3CDTF">2017-12-14T07:57:40Z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